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franj\Desktop\"/>
    </mc:Choice>
  </mc:AlternateContent>
  <xr:revisionPtr revIDLastSave="0" documentId="13_ncr:1_{F7EA2CB6-A487-41ED-8B9F-B0DD829B28BC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4" i="1" l="1"/>
  <c r="C14" i="1"/>
  <c r="J13" i="1"/>
  <c r="C13" i="1"/>
  <c r="A13" i="1"/>
  <c r="J12" i="1"/>
  <c r="C12" i="1"/>
  <c r="J11" i="1"/>
  <c r="C11" i="1"/>
  <c r="A11" i="1"/>
  <c r="J10" i="1"/>
  <c r="C10" i="1"/>
  <c r="J9" i="1"/>
  <c r="C9" i="1"/>
  <c r="A9" i="1"/>
  <c r="I7" i="1"/>
  <c r="B7" i="1"/>
  <c r="V3" i="1" s="1"/>
  <c r="I5" i="1"/>
  <c r="B5" i="1"/>
  <c r="I4" i="1"/>
  <c r="B4" i="1"/>
  <c r="Z3" i="1"/>
  <c r="Y3" i="1"/>
  <c r="X3" i="1"/>
  <c r="S3" i="1"/>
  <c r="P3" i="1"/>
  <c r="M3" i="1"/>
  <c r="A3" i="1"/>
  <c r="Z1" i="1"/>
  <c r="A1" i="1"/>
</calcChain>
</file>

<file path=xl/sharedStrings.xml><?xml version="1.0" encoding="utf-8"?>
<sst xmlns="http://schemas.openxmlformats.org/spreadsheetml/2006/main" count="190" uniqueCount="7">
  <si>
    <t>:</t>
  </si>
  <si>
    <t>-</t>
  </si>
  <si>
    <t>Laura Rukavina</t>
  </si>
  <si>
    <t>DR</t>
  </si>
  <si>
    <t>Filip Dubić</t>
  </si>
  <si>
    <t>Dario Salopek</t>
  </si>
  <si>
    <t>Mario Stipetić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</si>
</sst>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sz val="13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0"/>
      <color indexed="13"/>
      <name val="Calibri"/>
      <family val="2"/>
      <charset val="238"/>
      <scheme val="minor"/>
    </font>
    <font>
      <sz val="6"/>
      <name val="Calibri"/>
      <family val="2"/>
      <charset val="238"/>
      <scheme val="minor"/>
    </font>
    <font>
      <sz val="7"/>
      <name val="Calibri"/>
      <family val="2"/>
      <charset val="238"/>
      <scheme val="minor"/>
    </font>
    <font>
      <sz val="7"/>
      <color indexed="13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i/>
      <u/>
      <sz val="1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7"/>
      <color theme="0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06">
    <xf numFmtId="0" fontId="0" fillId="0" borderId="0" xfId="0"/>
    <xf numFmtId="0" fontId="3" fillId="2" borderId="1" xfId="1" applyFont="1" applyFill="1" applyBorder="1"/>
    <xf numFmtId="0" fontId="4" fillId="2" borderId="1" xfId="1" applyFont="1" applyFill="1" applyBorder="1"/>
    <xf numFmtId="0" fontId="5" fillId="2" borderId="1" xfId="1" applyFont="1" applyFill="1" applyBorder="1"/>
    <xf numFmtId="0" fontId="3" fillId="2" borderId="1" xfId="1" applyFont="1" applyFill="1" applyBorder="1" applyAlignment="1">
      <alignment horizontal="left"/>
    </xf>
    <xf numFmtId="0" fontId="3" fillId="2" borderId="1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right"/>
    </xf>
    <xf numFmtId="0" fontId="6" fillId="2" borderId="1" xfId="1" applyFont="1" applyFill="1" applyBorder="1" applyAlignment="1">
      <alignment horizontal="right"/>
    </xf>
    <xf numFmtId="0" fontId="3" fillId="2" borderId="0" xfId="1" applyFont="1" applyFill="1"/>
    <xf numFmtId="0" fontId="7" fillId="2" borderId="0" xfId="1" applyFont="1" applyFill="1" applyAlignment="1">
      <alignment horizontal="center"/>
    </xf>
    <xf numFmtId="0" fontId="4" fillId="2" borderId="0" xfId="1" applyFont="1" applyFill="1"/>
    <xf numFmtId="0" fontId="5" fillId="2" borderId="0" xfId="1" applyFont="1" applyFill="1"/>
    <xf numFmtId="0" fontId="3" fillId="2" borderId="0" xfId="1" applyFont="1" applyFill="1" applyAlignment="1">
      <alignment horizontal="left"/>
    </xf>
    <xf numFmtId="0" fontId="3" fillId="2" borderId="0" xfId="1" applyFont="1" applyFill="1" applyAlignment="1">
      <alignment horizontal="center"/>
    </xf>
    <xf numFmtId="0" fontId="3" fillId="2" borderId="0" xfId="1" applyFont="1" applyFill="1" applyAlignment="1">
      <alignment horizontal="right"/>
    </xf>
    <xf numFmtId="0" fontId="9" fillId="2" borderId="2" xfId="2" applyFont="1" applyFill="1" applyBorder="1" applyAlignment="1">
      <alignment horizontal="center"/>
    </xf>
    <xf numFmtId="0" fontId="9" fillId="2" borderId="7" xfId="2" applyFont="1" applyFill="1" applyBorder="1" applyAlignment="1">
      <alignment horizontal="center"/>
    </xf>
    <xf numFmtId="0" fontId="9" fillId="2" borderId="5" xfId="2" applyFont="1" applyFill="1" applyBorder="1" applyAlignment="1">
      <alignment horizontal="center"/>
    </xf>
    <xf numFmtId="0" fontId="10" fillId="2" borderId="0" xfId="1" applyFont="1" applyFill="1" applyAlignment="1">
      <alignment horizontal="center"/>
    </xf>
    <xf numFmtId="0" fontId="3" fillId="2" borderId="8" xfId="2" applyFont="1" applyFill="1" applyBorder="1" applyAlignment="1">
      <alignment horizontal="center"/>
    </xf>
    <xf numFmtId="0" fontId="12" fillId="3" borderId="13" xfId="2" applyFont="1" applyFill="1" applyBorder="1" applyAlignment="1">
      <alignment horizontal="center"/>
    </xf>
    <xf numFmtId="0" fontId="13" fillId="3" borderId="14" xfId="2" applyFont="1" applyFill="1" applyBorder="1" applyAlignment="1">
      <alignment horizontal="center"/>
    </xf>
    <xf numFmtId="0" fontId="13" fillId="3" borderId="15" xfId="2" applyFont="1" applyFill="1" applyBorder="1" applyAlignment="1">
      <alignment horizontal="center"/>
    </xf>
    <xf numFmtId="0" fontId="13" fillId="2" borderId="16" xfId="2" applyFont="1" applyFill="1" applyBorder="1" applyAlignment="1">
      <alignment horizontal="center"/>
    </xf>
    <xf numFmtId="0" fontId="13" fillId="2" borderId="14" xfId="2" applyFont="1" applyFill="1" applyBorder="1" applyAlignment="1">
      <alignment horizontal="center"/>
    </xf>
    <xf numFmtId="0" fontId="13" fillId="2" borderId="15" xfId="2" applyFont="1" applyFill="1" applyBorder="1" applyAlignment="1">
      <alignment horizontal="center"/>
    </xf>
    <xf numFmtId="0" fontId="13" fillId="2" borderId="17" xfId="2" applyFont="1" applyFill="1" applyBorder="1" applyAlignment="1">
      <alignment horizontal="center"/>
    </xf>
    <xf numFmtId="0" fontId="7" fillId="4" borderId="19" xfId="1" applyFont="1" applyFill="1" applyBorder="1" applyAlignment="1">
      <alignment horizontal="center"/>
    </xf>
    <xf numFmtId="0" fontId="3" fillId="2" borderId="20" xfId="2" applyFont="1" applyFill="1" applyBorder="1" applyAlignment="1">
      <alignment horizontal="center"/>
    </xf>
    <xf numFmtId="0" fontId="13" fillId="2" borderId="22" xfId="2" applyFont="1" applyFill="1" applyBorder="1" applyAlignment="1">
      <alignment horizontal="center"/>
    </xf>
    <xf numFmtId="0" fontId="13" fillId="2" borderId="19" xfId="2" applyFont="1" applyFill="1" applyBorder="1" applyAlignment="1">
      <alignment horizontal="center"/>
    </xf>
    <xf numFmtId="0" fontId="13" fillId="3" borderId="21" xfId="2" applyFont="1" applyFill="1" applyBorder="1" applyAlignment="1">
      <alignment horizontal="center"/>
    </xf>
    <xf numFmtId="0" fontId="13" fillId="3" borderId="22" xfId="2" applyFont="1" applyFill="1" applyBorder="1" applyAlignment="1">
      <alignment horizontal="center"/>
    </xf>
    <xf numFmtId="0" fontId="13" fillId="3" borderId="19" xfId="2" applyFont="1" applyFill="1" applyBorder="1" applyAlignment="1">
      <alignment horizontal="center"/>
    </xf>
    <xf numFmtId="0" fontId="13" fillId="2" borderId="21" xfId="2" applyFont="1" applyFill="1" applyBorder="1" applyAlignment="1">
      <alignment horizontal="center"/>
    </xf>
    <xf numFmtId="0" fontId="13" fillId="2" borderId="23" xfId="2" applyFont="1" applyFill="1" applyBorder="1" applyAlignment="1">
      <alignment horizontal="center"/>
    </xf>
    <xf numFmtId="0" fontId="3" fillId="2" borderId="25" xfId="2" applyFont="1" applyFill="1" applyBorder="1" applyAlignment="1">
      <alignment horizontal="center"/>
    </xf>
    <xf numFmtId="0" fontId="13" fillId="2" borderId="28" xfId="2" applyFont="1" applyFill="1" applyBorder="1" applyAlignment="1">
      <alignment horizontal="center"/>
    </xf>
    <xf numFmtId="0" fontId="13" fillId="2" borderId="31" xfId="2" applyFont="1" applyFill="1" applyBorder="1" applyAlignment="1">
      <alignment horizontal="center"/>
    </xf>
    <xf numFmtId="0" fontId="13" fillId="2" borderId="32" xfId="2" applyFont="1" applyFill="1" applyBorder="1" applyAlignment="1">
      <alignment horizontal="center"/>
    </xf>
    <xf numFmtId="0" fontId="13" fillId="3" borderId="32" xfId="2" applyFont="1" applyFill="1" applyBorder="1" applyAlignment="1">
      <alignment horizontal="center"/>
    </xf>
    <xf numFmtId="0" fontId="13" fillId="3" borderId="28" xfId="2" applyFont="1" applyFill="1" applyBorder="1" applyAlignment="1">
      <alignment horizontal="center"/>
    </xf>
    <xf numFmtId="0" fontId="13" fillId="3" borderId="29" xfId="2" applyFont="1" applyFill="1" applyBorder="1" applyAlignment="1">
      <alignment horizontal="center"/>
    </xf>
    <xf numFmtId="0" fontId="3" fillId="2" borderId="0" xfId="2" applyFont="1" applyFill="1" applyAlignment="1">
      <alignment horizontal="center"/>
    </xf>
    <xf numFmtId="0" fontId="3" fillId="2" borderId="0" xfId="2" applyFont="1" applyFill="1"/>
    <xf numFmtId="0" fontId="4" fillId="2" borderId="0" xfId="2" applyFont="1" applyFill="1"/>
    <xf numFmtId="0" fontId="5" fillId="2" borderId="0" xfId="2" applyFont="1" applyFill="1"/>
    <xf numFmtId="0" fontId="12" fillId="2" borderId="0" xfId="2" applyFont="1" applyFill="1"/>
    <xf numFmtId="0" fontId="12" fillId="2" borderId="0" xfId="2" applyFont="1" applyFill="1" applyAlignment="1">
      <alignment horizontal="left"/>
    </xf>
    <xf numFmtId="0" fontId="3" fillId="2" borderId="0" xfId="2" applyFont="1" applyFill="1" applyAlignment="1">
      <alignment horizontal="left"/>
    </xf>
    <xf numFmtId="0" fontId="3" fillId="2" borderId="0" xfId="2" applyFont="1" applyFill="1" applyAlignment="1">
      <alignment horizontal="right"/>
    </xf>
    <xf numFmtId="16" fontId="14" fillId="2" borderId="0" xfId="2" quotePrefix="1" applyNumberFormat="1" applyFont="1" applyFill="1"/>
    <xf numFmtId="0" fontId="15" fillId="2" borderId="0" xfId="2" applyFont="1" applyFill="1"/>
    <xf numFmtId="0" fontId="16" fillId="2" borderId="0" xfId="2" applyFont="1" applyFill="1" applyAlignment="1">
      <alignment horizontal="center" vertical="center"/>
    </xf>
    <xf numFmtId="0" fontId="15" fillId="2" borderId="14" xfId="2" quotePrefix="1" applyFont="1" applyFill="1" applyBorder="1" applyAlignment="1">
      <alignment horizontal="center" vertical="center"/>
    </xf>
    <xf numFmtId="0" fontId="1" fillId="2" borderId="14" xfId="2" quotePrefix="1" applyFont="1" applyFill="1" applyBorder="1" applyAlignment="1">
      <alignment vertical="center"/>
    </xf>
    <xf numFmtId="0" fontId="3" fillId="2" borderId="14" xfId="2" applyFont="1" applyFill="1" applyBorder="1" applyAlignment="1">
      <alignment horizontal="right"/>
    </xf>
    <xf numFmtId="0" fontId="3" fillId="2" borderId="14" xfId="2" applyFont="1" applyFill="1" applyBorder="1" applyAlignment="1">
      <alignment horizontal="center"/>
    </xf>
    <xf numFmtId="0" fontId="3" fillId="2" borderId="14" xfId="2" applyFont="1" applyFill="1" applyBorder="1" applyAlignment="1">
      <alignment horizontal="left"/>
    </xf>
    <xf numFmtId="0" fontId="17" fillId="2" borderId="0" xfId="2" applyFont="1" applyFill="1"/>
    <xf numFmtId="0" fontId="6" fillId="2" borderId="14" xfId="2" applyFont="1" applyFill="1" applyBorder="1" applyAlignment="1">
      <alignment horizontal="center"/>
    </xf>
    <xf numFmtId="0" fontId="6" fillId="2" borderId="14" xfId="2" applyFont="1" applyFill="1" applyBorder="1"/>
    <xf numFmtId="0" fontId="6" fillId="2" borderId="0" xfId="2" applyFont="1" applyFill="1"/>
    <xf numFmtId="0" fontId="15" fillId="2" borderId="0" xfId="2" applyFont="1" applyFill="1" applyAlignment="1">
      <alignment horizontal="center"/>
    </xf>
    <xf numFmtId="0" fontId="15" fillId="2" borderId="22" xfId="2" quotePrefix="1" applyFont="1" applyFill="1" applyBorder="1" applyAlignment="1">
      <alignment horizontal="center" vertical="center"/>
    </xf>
    <xf numFmtId="0" fontId="1" fillId="2" borderId="22" xfId="2" quotePrefix="1" applyFont="1" applyFill="1" applyBorder="1" applyAlignment="1">
      <alignment vertical="center"/>
    </xf>
    <xf numFmtId="0" fontId="15" fillId="2" borderId="0" xfId="2" quotePrefix="1" applyFont="1" applyFill="1" applyAlignment="1">
      <alignment horizontal="center" vertical="center"/>
    </xf>
    <xf numFmtId="0" fontId="1" fillId="2" borderId="0" xfId="2" quotePrefix="1" applyFont="1" applyFill="1" applyAlignment="1">
      <alignment vertical="center"/>
    </xf>
    <xf numFmtId="0" fontId="11" fillId="2" borderId="9" xfId="2" applyFont="1" applyFill="1" applyBorder="1" applyAlignment="1">
      <alignment horizontal="left" vertical="center"/>
    </xf>
    <xf numFmtId="0" fontId="11" fillId="2" borderId="10" xfId="2" applyFont="1" applyFill="1" applyBorder="1" applyAlignment="1">
      <alignment horizontal="left" vertical="center"/>
    </xf>
    <xf numFmtId="0" fontId="3" fillId="2" borderId="11" xfId="2" applyFont="1" applyFill="1" applyBorder="1" applyAlignment="1">
      <alignment horizontal="center" vertical="center"/>
    </xf>
    <xf numFmtId="0" fontId="3" fillId="2" borderId="12" xfId="2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center"/>
    </xf>
    <xf numFmtId="0" fontId="5" fillId="2" borderId="3" xfId="2" applyFont="1" applyFill="1" applyBorder="1" applyAlignment="1">
      <alignment horizontal="center"/>
    </xf>
    <xf numFmtId="0" fontId="5" fillId="2" borderId="4" xfId="2" applyFont="1" applyFill="1" applyBorder="1" applyAlignment="1">
      <alignment horizontal="center"/>
    </xf>
    <xf numFmtId="0" fontId="8" fillId="2" borderId="2" xfId="2" quotePrefix="1" applyFont="1" applyFill="1" applyBorder="1" applyAlignment="1">
      <alignment horizontal="center" shrinkToFit="1"/>
    </xf>
    <xf numFmtId="0" fontId="8" fillId="2" borderId="3" xfId="2" quotePrefix="1" applyFont="1" applyFill="1" applyBorder="1" applyAlignment="1">
      <alignment horizontal="center" shrinkToFit="1"/>
    </xf>
    <xf numFmtId="0" fontId="8" fillId="2" borderId="5" xfId="2" quotePrefix="1" applyFont="1" applyFill="1" applyBorder="1" applyAlignment="1">
      <alignment horizontal="center" shrinkToFit="1"/>
    </xf>
    <xf numFmtId="0" fontId="8" fillId="2" borderId="6" xfId="2" quotePrefix="1" applyFont="1" applyFill="1" applyBorder="1" applyAlignment="1">
      <alignment horizontal="center" shrinkToFit="1"/>
    </xf>
    <xf numFmtId="0" fontId="8" fillId="2" borderId="4" xfId="2" quotePrefix="1" applyFont="1" applyFill="1" applyBorder="1" applyAlignment="1">
      <alignment horizontal="center" shrinkToFit="1"/>
    </xf>
    <xf numFmtId="0" fontId="11" fillId="2" borderId="21" xfId="2" applyFont="1" applyFill="1" applyBorder="1" applyAlignment="1">
      <alignment horizontal="left" vertical="center"/>
    </xf>
    <xf numFmtId="0" fontId="11" fillId="2" borderId="22" xfId="2" applyFont="1" applyFill="1" applyBorder="1" applyAlignment="1">
      <alignment horizontal="left" vertical="center"/>
    </xf>
    <xf numFmtId="0" fontId="3" fillId="2" borderId="22" xfId="2" applyFont="1" applyFill="1" applyBorder="1" applyAlignment="1">
      <alignment horizontal="center" vertical="center"/>
    </xf>
    <xf numFmtId="0" fontId="3" fillId="2" borderId="23" xfId="2" applyFont="1" applyFill="1" applyBorder="1" applyAlignment="1">
      <alignment horizontal="center" vertical="center"/>
    </xf>
    <xf numFmtId="0" fontId="11" fillId="2" borderId="26" xfId="2" applyFont="1" applyFill="1" applyBorder="1" applyAlignment="1">
      <alignment horizontal="left" vertical="center"/>
    </xf>
    <xf numFmtId="0" fontId="11" fillId="2" borderId="27" xfId="2" applyFont="1" applyFill="1" applyBorder="1" applyAlignment="1">
      <alignment horizontal="left" vertical="center"/>
    </xf>
    <xf numFmtId="0" fontId="3" fillId="2" borderId="28" xfId="2" applyFont="1" applyFill="1" applyBorder="1" applyAlignment="1">
      <alignment horizontal="center" vertical="center"/>
    </xf>
    <xf numFmtId="0" fontId="3" fillId="2" borderId="29" xfId="2" applyFont="1" applyFill="1" applyBorder="1" applyAlignment="1">
      <alignment horizontal="center" vertical="center"/>
    </xf>
    <xf numFmtId="0" fontId="12" fillId="2" borderId="14" xfId="2" applyFont="1" applyFill="1" applyBorder="1" applyAlignment="1">
      <alignment horizontal="left" vertical="center"/>
    </xf>
    <xf numFmtId="0" fontId="12" fillId="2" borderId="14" xfId="2" quotePrefix="1" applyFont="1" applyFill="1" applyBorder="1" applyAlignment="1">
      <alignment horizontal="left" vertical="center"/>
    </xf>
    <xf numFmtId="0" fontId="12" fillId="2" borderId="22" xfId="2" applyFont="1" applyFill="1" applyBorder="1" applyAlignment="1">
      <alignment horizontal="left" vertical="center"/>
    </xf>
    <xf numFmtId="0" fontId="12" fillId="2" borderId="22" xfId="2" quotePrefix="1" applyFont="1" applyFill="1" applyBorder="1" applyAlignment="1">
      <alignment horizontal="left" vertical="center"/>
    </xf>
    <xf numFmtId="0" fontId="12" fillId="2" borderId="0" xfId="2" applyFont="1" applyFill="1" applyAlignment="1">
      <alignment horizontal="left" vertical="center"/>
    </xf>
    <xf numFmtId="0" fontId="12" fillId="2" borderId="0" xfId="2" quotePrefix="1" applyFont="1" applyFill="1" applyAlignment="1">
      <alignment horizontal="left" vertical="center"/>
    </xf>
    <xf numFmtId="0" fontId="13" fillId="2" borderId="24" xfId="2" applyFont="1" applyFill="1" applyBorder="1" applyAlignment="1">
      <alignment horizontal="center"/>
    </xf>
    <xf numFmtId="0" fontId="13" fillId="2" borderId="30" xfId="2" applyFont="1" applyFill="1" applyBorder="1" applyAlignment="1">
      <alignment horizontal="center"/>
    </xf>
    <xf numFmtId="0" fontId="15" fillId="2" borderId="15" xfId="2" applyFont="1" applyFill="1" applyBorder="1" applyAlignment="1">
      <alignment horizontal="center"/>
    </xf>
    <xf numFmtId="0" fontId="15" fillId="2" borderId="18" xfId="2" applyFont="1" applyFill="1" applyBorder="1" applyAlignment="1">
      <alignment horizontal="center"/>
    </xf>
    <xf numFmtId="0" fontId="15" fillId="2" borderId="19" xfId="2" applyFont="1" applyFill="1" applyBorder="1" applyAlignment="1">
      <alignment horizontal="center"/>
    </xf>
    <xf numFmtId="0" fontId="15" fillId="2" borderId="31" xfId="2" applyFont="1" applyFill="1" applyBorder="1" applyAlignment="1">
      <alignment horizontal="center"/>
    </xf>
    <xf numFmtId="0" fontId="15" fillId="2" borderId="8" xfId="2" applyFont="1" applyFill="1" applyBorder="1" applyAlignment="1">
      <alignment horizontal="center"/>
    </xf>
    <xf numFmtId="0" fontId="15" fillId="2" borderId="20" xfId="2" applyFont="1" applyFill="1" applyBorder="1" applyAlignment="1">
      <alignment horizontal="center"/>
    </xf>
    <xf numFmtId="0" fontId="15" fillId="2" borderId="25" xfId="2" applyFont="1" applyFill="1" applyBorder="1" applyAlignment="1">
      <alignment horizontal="center"/>
    </xf>
    <xf numFmtId="0" fontId="15" fillId="5" borderId="18" xfId="2" applyFont="1" applyFill="1" applyBorder="1" applyAlignment="1">
      <alignment horizontal="center"/>
    </xf>
    <xf numFmtId="0" fontId="15" fillId="6" borderId="33" xfId="2" applyFont="1" applyFill="1" applyBorder="1" applyAlignment="1">
      <alignment horizontal="center"/>
    </xf>
    <xf numFmtId="0" fontId="15" fillId="7" borderId="18" xfId="2" applyFont="1" applyFill="1" applyBorder="1" applyAlignment="1">
      <alignment horizontal="center"/>
    </xf>
  </cellXfs>
  <cellStyles count="3">
    <cellStyle name="Normal 2" xfId="1" xr:uid="{C35AEC03-72E8-4EC7-BD99-F448788E0171}"/>
    <cellStyle name="Normal 2 2" xfId="2" xr:uid="{80AA83A8-27CF-42B6-AF53-9C863480DA41}"/>
    <cellStyle name="Normalno" xfId="0" builtinId="0"/>
  </cellStyles>
  <dxfs count="0"/>
  <tableStyles count="0" defaultTableStyle="TableStyleMedium2" defaultPivotStyle="PivotStyleLight16"/>
  <colors>
    <mruColors>
      <color rgb="FFEDB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juniori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ZA GENERALIJE"/>
      <sheetName val="GENERALIJE"/>
      <sheetName val="RANGLISTA"/>
      <sheetName val="BAZA ŽDRIJEB"/>
      <sheetName val="ŽDRIJEB"/>
      <sheetName val="ISPIS ŽDRIJEB"/>
      <sheetName val="BAZA SATNICA"/>
      <sheetName val="SATNICA"/>
      <sheetName val="REZ GRUPE 1-15"/>
      <sheetName val="REZ GRUPE 16"/>
      <sheetName val="ZAPISNICI 1-16"/>
      <sheetName val="ZAP GR 1.KOLO"/>
      <sheetName val="ZAP GR 2.KOLO"/>
      <sheetName val="ZAP GR 3.KOLO"/>
      <sheetName val="1-2 PLASIRANI"/>
      <sheetName val="3-4 PLASIRANI"/>
      <sheetName val="POREDAK ISPIS"/>
      <sheetName val="ŽDRIJEB GLAVNI KOSTUR"/>
      <sheetName val="SATNICA GRAF"/>
      <sheetName val="SATNICA GLAVNI ŽDRIJEB"/>
      <sheetName val="BAZA SATNICA ZAVRŠNICA"/>
      <sheetName val="REZULTATI"/>
      <sheetName val="REZULTATI TABELE"/>
      <sheetName val="POREDAK TURNIR"/>
      <sheetName val="PROGLAŠENJE"/>
      <sheetName val="POREDAK BODOVI"/>
      <sheetName val="REZULTATI RANKING"/>
      <sheetName val="PLASMAN"/>
      <sheetName val="BONUS"/>
      <sheetName val="UKUPNO"/>
      <sheetName val="POREDAK PO BODOVIMA"/>
      <sheetName val="SATNICA ZAPISNICI"/>
      <sheetName val="BAZA ZAPISNIK"/>
      <sheetName val="ZAPISNIK SVE"/>
      <sheetName val="ZAPISNIK PODACI"/>
      <sheetName val="ZAPISNIK PRAZAN ENG"/>
      <sheetName val="HRVATSKI"/>
      <sheetName val="BILTEN 1-16"/>
      <sheetName val="ZAPISNICI 1-16 BILTEN"/>
      <sheetName val="ZAPISNIK PRAZAN"/>
    </sheetNames>
    <sheetDataSet>
      <sheetData sheetId="0"/>
      <sheetData sheetId="1">
        <row r="2">
          <cell r="K2" t="str">
            <v>Županijski otvoreni turnir</v>
          </cell>
        </row>
        <row r="4">
          <cell r="K4" t="str">
            <v>juniori pojedinačno</v>
          </cell>
        </row>
        <row r="6">
          <cell r="P6" t="str">
            <v>KVALIFIKACIJE</v>
          </cell>
        </row>
        <row r="8">
          <cell r="K8" t="str">
            <v>Duga Resa , 01.12.2019.</v>
          </cell>
        </row>
      </sheetData>
      <sheetData sheetId="2"/>
      <sheetData sheetId="3"/>
      <sheetData sheetId="4"/>
      <sheetData sheetId="5">
        <row r="3">
          <cell r="B3">
            <v>1</v>
          </cell>
          <cell r="C3">
            <v>0</v>
          </cell>
          <cell r="D3" t="str">
            <v>Filip Dubić</v>
          </cell>
          <cell r="E3" t="str">
            <v>OG</v>
          </cell>
          <cell r="F3" t="str">
            <v>OG</v>
          </cell>
          <cell r="G3">
            <v>0</v>
          </cell>
          <cell r="H3" t="str">
            <v>OG/0</v>
          </cell>
        </row>
        <row r="4">
          <cell r="B4">
            <v>2</v>
          </cell>
          <cell r="C4">
            <v>0</v>
          </cell>
          <cell r="D4" t="str">
            <v>Dario Salopek</v>
          </cell>
          <cell r="E4" t="str">
            <v>OG</v>
          </cell>
          <cell r="F4" t="str">
            <v>OG</v>
          </cell>
          <cell r="G4">
            <v>0</v>
          </cell>
          <cell r="H4" t="str">
            <v>OG/0</v>
          </cell>
        </row>
        <row r="5">
          <cell r="B5">
            <v>3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 t="str">
            <v>0/0</v>
          </cell>
        </row>
        <row r="6">
          <cell r="B6">
            <v>4</v>
          </cell>
          <cell r="C6">
            <v>0</v>
          </cell>
          <cell r="D6" t="str">
            <v>Mario Stipetić</v>
          </cell>
          <cell r="E6" t="str">
            <v>OG</v>
          </cell>
          <cell r="F6" t="str">
            <v>OG</v>
          </cell>
          <cell r="G6">
            <v>0</v>
          </cell>
          <cell r="H6" t="str">
            <v>OG/0</v>
          </cell>
        </row>
        <row r="7">
          <cell r="B7">
            <v>5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 t="str">
            <v>0/0</v>
          </cell>
        </row>
        <row r="8">
          <cell r="B8">
            <v>6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 t="str">
            <v>0/0</v>
          </cell>
        </row>
        <row r="9">
          <cell r="B9">
            <v>7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 t="str">
            <v>0/0</v>
          </cell>
        </row>
        <row r="10">
          <cell r="B10">
            <v>8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 t="str">
            <v>0/0</v>
          </cell>
        </row>
        <row r="11">
          <cell r="B11">
            <v>9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 t="str">
            <v>0/0</v>
          </cell>
        </row>
        <row r="12">
          <cell r="B12">
            <v>10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 t="str">
            <v>0/0</v>
          </cell>
        </row>
        <row r="13">
          <cell r="B13">
            <v>11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 t="str">
            <v>0/0</v>
          </cell>
        </row>
        <row r="14">
          <cell r="B14">
            <v>12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 t="str">
            <v>0/0</v>
          </cell>
        </row>
        <row r="15">
          <cell r="B15">
            <v>13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 t="str">
            <v>0/0</v>
          </cell>
        </row>
        <row r="16">
          <cell r="B16">
            <v>14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 t="str">
            <v>0/0</v>
          </cell>
        </row>
        <row r="17">
          <cell r="B17">
            <v>15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 t="str">
            <v>0/0</v>
          </cell>
        </row>
        <row r="18">
          <cell r="B18">
            <v>16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 t="str">
            <v>0/0</v>
          </cell>
        </row>
        <row r="19">
          <cell r="B19">
            <v>17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 t="str">
            <v>0/0</v>
          </cell>
        </row>
        <row r="20">
          <cell r="B20">
            <v>18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 t="str">
            <v>0/0</v>
          </cell>
        </row>
        <row r="21">
          <cell r="B21">
            <v>19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 t="str">
            <v>0/0</v>
          </cell>
        </row>
        <row r="22">
          <cell r="B22">
            <v>20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 t="str">
            <v>0/0</v>
          </cell>
        </row>
        <row r="23">
          <cell r="B23">
            <v>21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 t="str">
            <v>0/0</v>
          </cell>
        </row>
        <row r="24">
          <cell r="B24">
            <v>22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 t="str">
            <v>0/0</v>
          </cell>
        </row>
        <row r="25">
          <cell r="B25">
            <v>23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 t="str">
            <v>0/0</v>
          </cell>
        </row>
        <row r="26">
          <cell r="B26">
            <v>24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 t="str">
            <v>0/0</v>
          </cell>
        </row>
        <row r="27">
          <cell r="B27">
            <v>25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 t="str">
            <v>0/0</v>
          </cell>
        </row>
        <row r="28">
          <cell r="B28">
            <v>26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 t="str">
            <v>0/0</v>
          </cell>
        </row>
        <row r="29">
          <cell r="B29">
            <v>27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 t="str">
            <v>0/0</v>
          </cell>
        </row>
        <row r="30">
          <cell r="B30">
            <v>28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 t="str">
            <v>0/0</v>
          </cell>
        </row>
        <row r="31">
          <cell r="B31">
            <v>29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 t="str">
            <v>0/0</v>
          </cell>
        </row>
        <row r="32">
          <cell r="B32">
            <v>30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 t="str">
            <v>0/0</v>
          </cell>
        </row>
        <row r="33">
          <cell r="B33">
            <v>31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 t="str">
            <v>0/0</v>
          </cell>
        </row>
        <row r="34">
          <cell r="B34">
            <v>32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 t="str">
            <v>0/0</v>
          </cell>
        </row>
        <row r="35">
          <cell r="B35">
            <v>33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 t="str">
            <v>0/0</v>
          </cell>
        </row>
        <row r="36">
          <cell r="B36">
            <v>34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 t="str">
            <v>0/0</v>
          </cell>
        </row>
        <row r="37">
          <cell r="B37">
            <v>35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 t="str">
            <v>0/0</v>
          </cell>
        </row>
        <row r="38">
          <cell r="B38">
            <v>36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 t="str">
            <v>0/0</v>
          </cell>
        </row>
        <row r="39">
          <cell r="B39">
            <v>37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 t="str">
            <v>0/0</v>
          </cell>
        </row>
        <row r="40">
          <cell r="B40">
            <v>38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 t="str">
            <v>0/0</v>
          </cell>
        </row>
        <row r="41">
          <cell r="B41">
            <v>39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 t="str">
            <v>0/0</v>
          </cell>
        </row>
        <row r="42">
          <cell r="B42">
            <v>40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 t="str">
            <v>0/0</v>
          </cell>
        </row>
        <row r="43">
          <cell r="B43">
            <v>41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 t="str">
            <v>0/0</v>
          </cell>
        </row>
        <row r="44">
          <cell r="B44">
            <v>42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 t="str">
            <v>0/0</v>
          </cell>
        </row>
        <row r="45">
          <cell r="B45">
            <v>43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 t="str">
            <v>0/0</v>
          </cell>
        </row>
        <row r="46">
          <cell r="B46">
            <v>44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 t="str">
            <v>0/0</v>
          </cell>
        </row>
        <row r="47">
          <cell r="B47">
            <v>45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 t="str">
            <v>0/0</v>
          </cell>
        </row>
        <row r="48">
          <cell r="B48">
            <v>46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 t="str">
            <v>0/0</v>
          </cell>
        </row>
        <row r="49">
          <cell r="B49">
            <v>47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 t="str">
            <v>0/0</v>
          </cell>
        </row>
        <row r="50">
          <cell r="B50">
            <v>48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 t="str">
            <v>0/0</v>
          </cell>
        </row>
        <row r="51">
          <cell r="B51">
            <v>49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 t="str">
            <v>0/0</v>
          </cell>
        </row>
        <row r="52">
          <cell r="B52">
            <v>50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 t="str">
            <v>0/0</v>
          </cell>
        </row>
        <row r="53">
          <cell r="B53">
            <v>51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 t="str">
            <v>0/0</v>
          </cell>
        </row>
        <row r="54">
          <cell r="B54">
            <v>52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 t="str">
            <v>0/0</v>
          </cell>
        </row>
        <row r="55">
          <cell r="B55">
            <v>53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 t="str">
            <v>0/0</v>
          </cell>
        </row>
        <row r="56">
          <cell r="B56">
            <v>54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 t="str">
            <v>0/0</v>
          </cell>
        </row>
        <row r="57">
          <cell r="B57">
            <v>55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 t="str">
            <v>0/0</v>
          </cell>
        </row>
        <row r="58">
          <cell r="B58">
            <v>56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 t="str">
            <v>0/0</v>
          </cell>
        </row>
        <row r="59">
          <cell r="B59">
            <v>57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 t="str">
            <v>0/0</v>
          </cell>
        </row>
        <row r="60">
          <cell r="B60">
            <v>58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 t="str">
            <v>0/0</v>
          </cell>
        </row>
        <row r="61">
          <cell r="B61">
            <v>59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 t="str">
            <v>0/0</v>
          </cell>
        </row>
        <row r="62">
          <cell r="B62">
            <v>60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 t="str">
            <v>0/0</v>
          </cell>
        </row>
        <row r="63">
          <cell r="B63">
            <v>61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 t="str">
            <v>0/0</v>
          </cell>
        </row>
        <row r="64">
          <cell r="B64">
            <v>62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 t="str">
            <v>0/0</v>
          </cell>
        </row>
        <row r="65">
          <cell r="B65">
            <v>63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 t="str">
            <v>0/0</v>
          </cell>
        </row>
        <row r="66">
          <cell r="B66">
            <v>64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 t="str">
            <v>0/0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4"/>
  <sheetViews>
    <sheetView tabSelected="1" workbookViewId="0">
      <selection activeCell="AB13" sqref="AB13"/>
    </sheetView>
  </sheetViews>
  <sheetFormatPr defaultRowHeight="14.4" x14ac:dyDescent="0.3"/>
  <cols>
    <col min="1" max="26" width="3.33203125" customWidth="1"/>
  </cols>
  <sheetData>
    <row r="1" spans="1:29" ht="18" thickBot="1" x14ac:dyDescent="0.4">
      <c r="A1" s="1" t="str">
        <f>CONCATENATE([1]GENERALIJE!$K$2,",  ",[1]GENERALIJE!$K$8)</f>
        <v>Županijski otvoreni turnir,  Duga Resa , 01.12.2019.</v>
      </c>
      <c r="B1" s="1"/>
      <c r="C1" s="1"/>
      <c r="D1" s="1"/>
      <c r="E1" s="2"/>
      <c r="F1" s="1"/>
      <c r="G1" s="3"/>
      <c r="H1" s="1"/>
      <c r="I1" s="1"/>
      <c r="J1" s="1"/>
      <c r="K1" s="4"/>
      <c r="L1" s="1"/>
      <c r="M1" s="1"/>
      <c r="N1" s="1"/>
      <c r="O1" s="1"/>
      <c r="P1" s="1"/>
      <c r="Q1" s="1"/>
      <c r="R1" s="1"/>
      <c r="S1" s="1"/>
      <c r="T1" s="5"/>
      <c r="U1" s="6"/>
      <c r="V1" s="1"/>
      <c r="W1" s="1"/>
      <c r="X1" s="1"/>
      <c r="Y1" s="5"/>
      <c r="Z1" s="7" t="str">
        <f>CONCATENATE([1]GENERALIJE!$K$4," - ",[1]GENERALIJE!$P$6)</f>
        <v>juniori pojedinačno - KVALIFIKACIJE</v>
      </c>
      <c r="AA1" s="8"/>
      <c r="AB1" s="9"/>
      <c r="AC1" s="9"/>
    </row>
    <row r="2" spans="1:29" ht="18.600000000000001" thickTop="1" thickBot="1" x14ac:dyDescent="0.4">
      <c r="A2" s="8"/>
      <c r="B2" s="8"/>
      <c r="C2" s="8"/>
      <c r="D2" s="8"/>
      <c r="E2" s="10"/>
      <c r="F2" s="8"/>
      <c r="G2" s="11"/>
      <c r="H2" s="8"/>
      <c r="I2" s="8"/>
      <c r="J2" s="8"/>
      <c r="K2" s="12"/>
      <c r="L2" s="8"/>
      <c r="M2" s="8"/>
      <c r="N2" s="8"/>
      <c r="O2" s="8"/>
      <c r="P2" s="8"/>
      <c r="Q2" s="8"/>
      <c r="R2" s="8"/>
      <c r="S2" s="8"/>
      <c r="T2" s="13"/>
      <c r="U2" s="14"/>
      <c r="V2" s="8"/>
      <c r="W2" s="8"/>
      <c r="X2" s="8"/>
      <c r="Y2" s="13"/>
      <c r="Z2" s="13"/>
      <c r="AA2" s="8"/>
      <c r="AB2" s="9"/>
      <c r="AC2" s="9"/>
    </row>
    <row r="3" spans="1:29" ht="18" thickBot="1" x14ac:dyDescent="0.4">
      <c r="A3" s="72" t="str">
        <f>CONCATENATE(AG3," ",AF3)</f>
        <v xml:space="preserve"> </v>
      </c>
      <c r="B3" s="73"/>
      <c r="C3" s="73"/>
      <c r="D3" s="73"/>
      <c r="E3" s="73"/>
      <c r="F3" s="73"/>
      <c r="G3" s="73"/>
      <c r="H3" s="73"/>
      <c r="I3" s="73"/>
      <c r="J3" s="73"/>
      <c r="K3" s="74"/>
      <c r="L3" s="75"/>
      <c r="M3" s="76" t="str">
        <f>B4</f>
        <v>Filip Dubić</v>
      </c>
      <c r="N3" s="77"/>
      <c r="O3" s="78"/>
      <c r="P3" s="76" t="str">
        <f>B5</f>
        <v>Dario Salopek</v>
      </c>
      <c r="Q3" s="77"/>
      <c r="R3" s="78"/>
      <c r="S3" s="76" t="str">
        <f>B6</f>
        <v>Laura Rukavina</v>
      </c>
      <c r="T3" s="77"/>
      <c r="U3" s="78"/>
      <c r="V3" s="76" t="str">
        <f>B7</f>
        <v>Mario Stipetić</v>
      </c>
      <c r="W3" s="79"/>
      <c r="X3" s="15" t="b">
        <f>IF($AG$1=1,"SKOR",IF($AG$1=2,"SCORE"))</f>
        <v>0</v>
      </c>
      <c r="Y3" s="16" t="b">
        <f>IF($AG$1=1,"BODOVA",IF($AG$1=2,"POINTS"))</f>
        <v>0</v>
      </c>
      <c r="Z3" s="17" t="b">
        <f>IF($AG$1=1,"PLASMAN",IF($AG$1=2,"POSITION"))</f>
        <v>0</v>
      </c>
      <c r="AA3" s="8"/>
      <c r="AB3" s="18"/>
      <c r="AC3" s="18"/>
    </row>
    <row r="4" spans="1:29" ht="18.600000000000001" thickTop="1" x14ac:dyDescent="0.35">
      <c r="A4" s="19">
        <v>1</v>
      </c>
      <c r="B4" s="68" t="str">
        <f>VLOOKUP(AB4,'[1]ISPIS ŽDRIJEB'!$B$3:$H$258,3,)</f>
        <v>Filip Dubić</v>
      </c>
      <c r="C4" s="69"/>
      <c r="D4" s="69"/>
      <c r="E4" s="69"/>
      <c r="F4" s="69"/>
      <c r="G4" s="69"/>
      <c r="H4" s="69"/>
      <c r="I4" s="70" t="str">
        <f>VLOOKUP(AB4,'[1]ISPIS ŽDRIJEB'!$B$3:$H$258,4,9)</f>
        <v>OG</v>
      </c>
      <c r="J4" s="70"/>
      <c r="K4" s="71"/>
      <c r="L4" s="20"/>
      <c r="M4" s="21"/>
      <c r="N4" s="22"/>
      <c r="O4" s="23">
        <v>3</v>
      </c>
      <c r="P4" s="24" t="s">
        <v>0</v>
      </c>
      <c r="Q4" s="25">
        <v>0</v>
      </c>
      <c r="R4" s="23">
        <v>3</v>
      </c>
      <c r="S4" s="24" t="s">
        <v>0</v>
      </c>
      <c r="T4" s="25">
        <v>1</v>
      </c>
      <c r="U4" s="23">
        <v>3</v>
      </c>
      <c r="V4" s="24" t="s">
        <v>0</v>
      </c>
      <c r="W4" s="26">
        <v>0</v>
      </c>
      <c r="X4" s="100">
        <v>3</v>
      </c>
      <c r="Y4" s="96"/>
      <c r="Z4" s="105">
        <v>1</v>
      </c>
      <c r="AA4" s="8"/>
      <c r="AB4" s="27">
        <v>1</v>
      </c>
      <c r="AC4" s="9"/>
    </row>
    <row r="5" spans="1:29" ht="18" x14ac:dyDescent="0.35">
      <c r="A5" s="28">
        <v>2</v>
      </c>
      <c r="B5" s="80" t="str">
        <f>VLOOKUP(AB5,'[1]ISPIS ŽDRIJEB'!$B$3:$H$258,3,)</f>
        <v>Dario Salopek</v>
      </c>
      <c r="C5" s="81"/>
      <c r="D5" s="81"/>
      <c r="E5" s="81"/>
      <c r="F5" s="81"/>
      <c r="G5" s="81"/>
      <c r="H5" s="81"/>
      <c r="I5" s="82" t="str">
        <f>VLOOKUP(AB5,'[1]ISPIS ŽDRIJEB'!$B$3:$H$258,4,9)</f>
        <v>OG</v>
      </c>
      <c r="J5" s="82"/>
      <c r="K5" s="83"/>
      <c r="L5" s="94">
        <v>0</v>
      </c>
      <c r="M5" s="29" t="s">
        <v>0</v>
      </c>
      <c r="N5" s="30">
        <v>3</v>
      </c>
      <c r="O5" s="31"/>
      <c r="P5" s="32"/>
      <c r="Q5" s="33"/>
      <c r="R5" s="34">
        <v>0</v>
      </c>
      <c r="S5" s="29" t="s">
        <v>0</v>
      </c>
      <c r="T5" s="30">
        <v>3</v>
      </c>
      <c r="U5" s="34">
        <v>0</v>
      </c>
      <c r="V5" s="29" t="s">
        <v>0</v>
      </c>
      <c r="W5" s="35">
        <v>3</v>
      </c>
      <c r="X5" s="101">
        <v>0</v>
      </c>
      <c r="Y5" s="98"/>
      <c r="Z5" s="97">
        <v>4</v>
      </c>
      <c r="AA5" s="8"/>
      <c r="AB5" s="27">
        <v>2</v>
      </c>
      <c r="AC5" s="9"/>
    </row>
    <row r="6" spans="1:29" ht="18" x14ac:dyDescent="0.35">
      <c r="A6" s="28">
        <v>3</v>
      </c>
      <c r="B6" s="80" t="s">
        <v>2</v>
      </c>
      <c r="C6" s="81"/>
      <c r="D6" s="81"/>
      <c r="E6" s="81"/>
      <c r="F6" s="81"/>
      <c r="G6" s="81"/>
      <c r="H6" s="81"/>
      <c r="I6" s="82" t="s">
        <v>3</v>
      </c>
      <c r="J6" s="82"/>
      <c r="K6" s="83"/>
      <c r="L6" s="94">
        <v>1</v>
      </c>
      <c r="M6" s="29" t="s">
        <v>0</v>
      </c>
      <c r="N6" s="30">
        <v>3</v>
      </c>
      <c r="O6" s="34">
        <v>3</v>
      </c>
      <c r="P6" s="29" t="s">
        <v>0</v>
      </c>
      <c r="Q6" s="30">
        <v>0</v>
      </c>
      <c r="R6" s="31"/>
      <c r="S6" s="32"/>
      <c r="T6" s="33"/>
      <c r="U6" s="34">
        <v>3</v>
      </c>
      <c r="V6" s="29" t="s">
        <v>0</v>
      </c>
      <c r="W6" s="35">
        <v>0</v>
      </c>
      <c r="X6" s="101">
        <v>2</v>
      </c>
      <c r="Y6" s="98"/>
      <c r="Z6" s="103">
        <v>2</v>
      </c>
      <c r="AA6" s="8"/>
      <c r="AB6" s="27">
        <v>3</v>
      </c>
      <c r="AC6" s="9"/>
    </row>
    <row r="7" spans="1:29" ht="18.600000000000001" thickBot="1" x14ac:dyDescent="0.4">
      <c r="A7" s="36">
        <v>4</v>
      </c>
      <c r="B7" s="84" t="str">
        <f>VLOOKUP(AB7,'[1]ISPIS ŽDRIJEB'!$B$3:$H$258,3,)</f>
        <v>Mario Stipetić</v>
      </c>
      <c r="C7" s="85"/>
      <c r="D7" s="85"/>
      <c r="E7" s="85"/>
      <c r="F7" s="85"/>
      <c r="G7" s="85"/>
      <c r="H7" s="85"/>
      <c r="I7" s="86" t="str">
        <f>VLOOKUP(AB7,'[1]ISPIS ŽDRIJEB'!$B$3:$H$258,4,9)</f>
        <v>OG</v>
      </c>
      <c r="J7" s="86"/>
      <c r="K7" s="87"/>
      <c r="L7" s="95">
        <v>0</v>
      </c>
      <c r="M7" s="37" t="s">
        <v>0</v>
      </c>
      <c r="N7" s="38">
        <v>3</v>
      </c>
      <c r="O7" s="39">
        <v>3</v>
      </c>
      <c r="P7" s="37" t="s">
        <v>0</v>
      </c>
      <c r="Q7" s="38">
        <v>0</v>
      </c>
      <c r="R7" s="39">
        <v>0</v>
      </c>
      <c r="S7" s="37" t="s">
        <v>0</v>
      </c>
      <c r="T7" s="38">
        <v>3</v>
      </c>
      <c r="U7" s="40"/>
      <c r="V7" s="41"/>
      <c r="W7" s="42"/>
      <c r="X7" s="102">
        <v>1</v>
      </c>
      <c r="Y7" s="99"/>
      <c r="Z7" s="104">
        <v>3</v>
      </c>
      <c r="AA7" s="8"/>
      <c r="AB7" s="27">
        <v>4</v>
      </c>
      <c r="AC7" s="9"/>
    </row>
    <row r="8" spans="1:29" ht="17.399999999999999" x14ac:dyDescent="0.35">
      <c r="A8" s="43"/>
      <c r="B8" s="44"/>
      <c r="C8" s="44"/>
      <c r="D8" s="44"/>
      <c r="E8" s="45"/>
      <c r="F8" s="44"/>
      <c r="G8" s="46"/>
      <c r="H8" s="44"/>
      <c r="I8" s="44"/>
      <c r="J8" s="47"/>
      <c r="K8" s="48"/>
      <c r="L8" s="47"/>
      <c r="M8" s="44"/>
      <c r="N8" s="49"/>
      <c r="O8" s="44"/>
      <c r="P8" s="44"/>
      <c r="Q8" s="49"/>
      <c r="R8" s="44"/>
      <c r="S8" s="44"/>
      <c r="T8" s="43"/>
      <c r="U8" s="50"/>
      <c r="V8" s="44"/>
      <c r="W8" s="49"/>
      <c r="X8" s="44"/>
      <c r="Y8" s="43"/>
      <c r="Z8" s="43"/>
      <c r="AA8" s="8"/>
      <c r="AB8" s="9"/>
      <c r="AC8" s="9"/>
    </row>
    <row r="9" spans="1:29" ht="15.6" x14ac:dyDescent="0.3">
      <c r="A9" s="51" t="b">
        <f>IF($AG$1=1,"1.kolo",IF($AG$1=2,"1th round"))</f>
        <v>0</v>
      </c>
      <c r="B9" s="52"/>
      <c r="C9" s="53" t="b">
        <f>IF($AH$1=1,$AK$2,IF($AH$1=2,$AN$2,IF($AH$1=3,$AQ$2)))</f>
        <v>0</v>
      </c>
      <c r="D9" s="88" t="s">
        <v>4</v>
      </c>
      <c r="E9" s="88"/>
      <c r="F9" s="88"/>
      <c r="G9" s="88"/>
      <c r="H9" s="88"/>
      <c r="I9" s="54" t="s">
        <v>1</v>
      </c>
      <c r="J9" s="55" t="b">
        <f>IF($AH$1=1,$AL$2,IF($AH$1=2,$AO$2,IF($AH$1=3,$AR$2)))</f>
        <v>0</v>
      </c>
      <c r="K9" s="89" t="s">
        <v>2</v>
      </c>
      <c r="L9" s="89"/>
      <c r="M9" s="89"/>
      <c r="N9" s="89"/>
      <c r="O9" s="89"/>
      <c r="P9" s="89"/>
      <c r="Q9" s="89"/>
      <c r="R9" s="89"/>
      <c r="S9" s="44"/>
      <c r="T9" s="56">
        <v>3</v>
      </c>
      <c r="U9" s="57" t="s">
        <v>0</v>
      </c>
      <c r="V9" s="58">
        <v>1</v>
      </c>
      <c r="W9" s="59"/>
      <c r="X9" s="60"/>
      <c r="Y9" s="61"/>
      <c r="Z9" s="60"/>
      <c r="AA9" s="8"/>
      <c r="AB9" s="9"/>
      <c r="AC9" s="9"/>
    </row>
    <row r="10" spans="1:29" ht="15.6" x14ac:dyDescent="0.3">
      <c r="A10" s="62"/>
      <c r="B10" s="63"/>
      <c r="C10" s="53" t="b">
        <f>IF($AH$1=1,$AK$3,IF($AH$1=2,$AN$3,IF($AH$1=3,$AQ$3)))</f>
        <v>0</v>
      </c>
      <c r="D10" s="90" t="s">
        <v>5</v>
      </c>
      <c r="E10" s="90"/>
      <c r="F10" s="90"/>
      <c r="G10" s="90"/>
      <c r="H10" s="90"/>
      <c r="I10" s="64" t="s">
        <v>1</v>
      </c>
      <c r="J10" s="65" t="b">
        <f>IF($AH$1=1,$AL$3,IF($AH$1=2,$AO$3,IF($AH$1=3,$AR$3)))</f>
        <v>0</v>
      </c>
      <c r="K10" s="91" t="s">
        <v>6</v>
      </c>
      <c r="L10" s="91"/>
      <c r="M10" s="91"/>
      <c r="N10" s="91"/>
      <c r="O10" s="91"/>
      <c r="P10" s="91"/>
      <c r="Q10" s="91"/>
      <c r="R10" s="91"/>
      <c r="S10" s="44"/>
      <c r="T10" s="56">
        <v>0</v>
      </c>
      <c r="U10" s="57" t="s">
        <v>0</v>
      </c>
      <c r="V10" s="58">
        <v>3</v>
      </c>
      <c r="W10" s="59"/>
      <c r="X10" s="60"/>
      <c r="Y10" s="61"/>
      <c r="Z10" s="60"/>
      <c r="AA10" s="8"/>
      <c r="AB10" s="9"/>
      <c r="AC10" s="9"/>
    </row>
    <row r="11" spans="1:29" ht="15.6" x14ac:dyDescent="0.3">
      <c r="A11" s="51" t="b">
        <f>IF($AG$1=1,"2.kolo",IF($AG$1=2,"2nd round"))</f>
        <v>0</v>
      </c>
      <c r="B11" s="52"/>
      <c r="C11" s="53" t="b">
        <f>IF($AH$1=1,$AK$4,IF($AH$1=2,$AN$4,IF($AH$1=3,$AQ$4)))</f>
        <v>0</v>
      </c>
      <c r="D11" s="92" t="s">
        <v>4</v>
      </c>
      <c r="E11" s="92"/>
      <c r="F11" s="92"/>
      <c r="G11" s="92"/>
      <c r="H11" s="92"/>
      <c r="I11" s="66" t="s">
        <v>1</v>
      </c>
      <c r="J11" s="67" t="b">
        <f>IF($AH$1=1,$AL$4,IF($AH$1=2,$AO$4,IF($AH$1=3,$AR$4)))</f>
        <v>0</v>
      </c>
      <c r="K11" s="93" t="s">
        <v>5</v>
      </c>
      <c r="L11" s="93"/>
      <c r="M11" s="93"/>
      <c r="N11" s="93"/>
      <c r="O11" s="93"/>
      <c r="P11" s="93"/>
      <c r="Q11" s="93"/>
      <c r="R11" s="93"/>
      <c r="S11" s="44"/>
      <c r="T11" s="56">
        <v>3</v>
      </c>
      <c r="U11" s="57" t="s">
        <v>0</v>
      </c>
      <c r="V11" s="58">
        <v>0</v>
      </c>
      <c r="W11" s="59"/>
      <c r="X11" s="60"/>
      <c r="Y11" s="61"/>
      <c r="Z11" s="60"/>
      <c r="AA11" s="8"/>
      <c r="AB11" s="9"/>
      <c r="AC11" s="9"/>
    </row>
    <row r="12" spans="1:29" ht="15.6" x14ac:dyDescent="0.3">
      <c r="A12" s="62"/>
      <c r="B12" s="63"/>
      <c r="C12" s="53" t="b">
        <f>IF($AH$1=1,$AK$5,IF($AH$1=2,$AN$5,IF($AH$1=3,$AQ$5)))</f>
        <v>0</v>
      </c>
      <c r="D12" s="90" t="s">
        <v>2</v>
      </c>
      <c r="E12" s="90"/>
      <c r="F12" s="90"/>
      <c r="G12" s="90"/>
      <c r="H12" s="90"/>
      <c r="I12" s="64" t="s">
        <v>1</v>
      </c>
      <c r="J12" s="65" t="b">
        <f>IF($AH$1=1,$AL$5,IF($AH$1=2,$AO$5,IF($AH$1=3,$AR$5)))</f>
        <v>0</v>
      </c>
      <c r="K12" s="91" t="s">
        <v>6</v>
      </c>
      <c r="L12" s="91"/>
      <c r="M12" s="91"/>
      <c r="N12" s="91"/>
      <c r="O12" s="91"/>
      <c r="P12" s="91"/>
      <c r="Q12" s="91"/>
      <c r="R12" s="91"/>
      <c r="S12" s="44"/>
      <c r="T12" s="56">
        <v>3</v>
      </c>
      <c r="U12" s="57" t="s">
        <v>0</v>
      </c>
      <c r="V12" s="58">
        <v>0</v>
      </c>
      <c r="W12" s="59"/>
      <c r="X12" s="60"/>
      <c r="Y12" s="61"/>
      <c r="Z12" s="60"/>
      <c r="AA12" s="8"/>
      <c r="AB12" s="9"/>
      <c r="AC12" s="9"/>
    </row>
    <row r="13" spans="1:29" ht="15.6" x14ac:dyDescent="0.3">
      <c r="A13" s="51" t="b">
        <f>IF($AG$1=1,"3.kolo",IF($AG$1=2,"3rd round"))</f>
        <v>0</v>
      </c>
      <c r="B13" s="52"/>
      <c r="C13" s="53" t="b">
        <f>IF($AH$1=1,$AK$6,IF($AH$1=2,$AN$6,IF($AH$1=3,$AQ$6)))</f>
        <v>0</v>
      </c>
      <c r="D13" s="92" t="s">
        <v>4</v>
      </c>
      <c r="E13" s="92"/>
      <c r="F13" s="92"/>
      <c r="G13" s="92"/>
      <c r="H13" s="92"/>
      <c r="I13" s="66" t="s">
        <v>1</v>
      </c>
      <c r="J13" s="67" t="b">
        <f>IF($AH$1=1,$AL$6,IF($AH$1=2,$AO$6,IF($AH$1=3,$AR$6)))</f>
        <v>0</v>
      </c>
      <c r="K13" s="93" t="s">
        <v>6</v>
      </c>
      <c r="L13" s="93"/>
      <c r="M13" s="93"/>
      <c r="N13" s="93"/>
      <c r="O13" s="93"/>
      <c r="P13" s="93"/>
      <c r="Q13" s="93"/>
      <c r="R13" s="93"/>
      <c r="S13" s="44"/>
      <c r="T13" s="56">
        <v>3</v>
      </c>
      <c r="U13" s="57" t="s">
        <v>0</v>
      </c>
      <c r="V13" s="58">
        <v>0</v>
      </c>
      <c r="W13" s="59"/>
      <c r="X13" s="60"/>
      <c r="Y13" s="61"/>
      <c r="Z13" s="60"/>
      <c r="AA13" s="8"/>
      <c r="AB13" s="9"/>
      <c r="AC13" s="9"/>
    </row>
    <row r="14" spans="1:29" ht="15.6" x14ac:dyDescent="0.3">
      <c r="A14" s="62"/>
      <c r="B14" s="63"/>
      <c r="C14" s="53" t="b">
        <f>IF($AH$1=1,$AK$7,IF($AH$1=2,$AN$7,IF($AH$1=3,$AQ$7)))</f>
        <v>0</v>
      </c>
      <c r="D14" s="90" t="s">
        <v>5</v>
      </c>
      <c r="E14" s="90"/>
      <c r="F14" s="90"/>
      <c r="G14" s="90"/>
      <c r="H14" s="90"/>
      <c r="I14" s="64" t="s">
        <v>1</v>
      </c>
      <c r="J14" s="65" t="b">
        <f>IF($AH$1=1,$AL$7,IF($AH$1=2,$AO$7,IF($AH$1=3,$AR$7)))</f>
        <v>0</v>
      </c>
      <c r="K14" s="91" t="s">
        <v>2</v>
      </c>
      <c r="L14" s="91"/>
      <c r="M14" s="91"/>
      <c r="N14" s="91"/>
      <c r="O14" s="91"/>
      <c r="P14" s="91"/>
      <c r="Q14" s="91"/>
      <c r="R14" s="91"/>
      <c r="S14" s="44"/>
      <c r="T14" s="56">
        <v>0</v>
      </c>
      <c r="U14" s="57" t="s">
        <v>0</v>
      </c>
      <c r="V14" s="58">
        <v>3</v>
      </c>
      <c r="W14" s="59"/>
      <c r="X14" s="60"/>
      <c r="Y14" s="61"/>
      <c r="Z14" s="60"/>
      <c r="AA14" s="8"/>
      <c r="AB14" s="9"/>
      <c r="AC14" s="9"/>
    </row>
  </sheetData>
  <mergeCells count="25">
    <mergeCell ref="D14:H14"/>
    <mergeCell ref="K14:R14"/>
    <mergeCell ref="D11:H11"/>
    <mergeCell ref="K11:R11"/>
    <mergeCell ref="D12:H12"/>
    <mergeCell ref="K12:R12"/>
    <mergeCell ref="D13:H13"/>
    <mergeCell ref="K13:R13"/>
    <mergeCell ref="B7:H7"/>
    <mergeCell ref="I7:K7"/>
    <mergeCell ref="D9:H9"/>
    <mergeCell ref="K9:R9"/>
    <mergeCell ref="D10:H10"/>
    <mergeCell ref="K10:R10"/>
    <mergeCell ref="R3:T3"/>
    <mergeCell ref="U3:W3"/>
    <mergeCell ref="B5:H5"/>
    <mergeCell ref="I5:K5"/>
    <mergeCell ref="B6:H6"/>
    <mergeCell ref="I6:K6"/>
    <mergeCell ref="B4:H4"/>
    <mergeCell ref="I4:K4"/>
    <mergeCell ref="A3:K3"/>
    <mergeCell ref="L3:N3"/>
    <mergeCell ref="O3:Q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Franjo Capan</dc:creator>
  <cp:lastModifiedBy>franj</cp:lastModifiedBy>
  <dcterms:created xsi:type="dcterms:W3CDTF">2015-06-05T18:17:20Z</dcterms:created>
  <dcterms:modified xsi:type="dcterms:W3CDTF">2019-12-03T18:10:19Z</dcterms:modified>
</cp:coreProperties>
</file>